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01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<sst xmlns="http://schemas.openxmlformats.org/spreadsheetml/2006/main" count="64" uniqueCount="38">
  <si>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Master Cyl bore</t>
  </si>
  <si>
    <t>Pedal Leverage</t>
  </si>
  <si>
    <t>Pressure at Master Cyl</t>
  </si>
  <si>
    <t>Master Cyl Line Pressure at given Pressure the Pedal</t>
  </si>
  <si>
    <t>Front rotor dia.</t>
  </si>
  <si>
    <t>Front Caliper Bore dia</t>
  </si>
  <si>
    <t>Front Wheel/Tire dia.</t>
  </si>
  <si>
    <t>Torque at given pedal pressure</t>
  </si>
  <si>
    <t>Rear Caliper Bore dia</t>
  </si>
  <si>
    <t>Rear rotor dia.</t>
  </si>
  <si>
    <t>Rear Wheel/Tire dia.</t>
  </si>
  <si>
    <t>Master Cyl Piston Area</t>
  </si>
  <si>
    <t>Pressure applied to Pedal in lbs</t>
  </si>
  <si>
    <t>Clamping Force on Rotor</t>
  </si>
  <si>
    <t># of Pistons per caliper</t>
  </si>
  <si>
    <t>Total Piston Area</t>
  </si>
  <si>
    <t>Front Caliper Piston area</t>
  </si>
  <si>
    <t>Pad Coeficient of Friction</t>
  </si>
  <si>
    <t>Rotor Output Force, lbs</t>
  </si>
  <si>
    <t>Effective Front rotor dia (center of swept area).</t>
  </si>
  <si>
    <t>Torque at Rotor, ft Lbs</t>
  </si>
  <si>
    <t>Rolling Front Tire Radius</t>
  </si>
  <si>
    <t>Torque at Tire</t>
  </si>
  <si>
    <t>Front</t>
  </si>
  <si>
    <t>Rear</t>
  </si>
  <si>
    <t>Torque at the Rear based on Rear Percent</t>
  </si>
  <si>
    <t>Total Force Front</t>
  </si>
  <si>
    <t>Total Force Rear</t>
  </si>
  <si>
    <t>Total Brake Force F/R</t>
  </si>
  <si>
    <t>Car Wieght/W Driver</t>
  </si>
  <si>
    <t xml:space="preserve">Potential Brake Force in G's </t>
  </si>
  <si>
    <t>Rear Caliper Piston area</t>
  </si>
  <si>
    <t>Rolling Rear Tire Radius</t>
  </si>
  <si>
    <t>Percent Brake Force at Rear based on Bias setting</t>
  </si>
  <si>
    <t>Brake Force Calculator</t>
  </si>
  <si>
    <t>Numbers in black are editable regions.</t>
  </si>
  <si>
    <r>
      <t xml:space="preserve">Numbers in </t>
    </r>
    <r>
      <rPr>
        <b/>
        <sz val="10"/>
        <color indexed="10"/>
        <rFont val="Arial"/>
        <family val="2"/>
      </rPr>
      <t>Bold Red</t>
    </r>
    <r>
      <rPr>
        <sz val="10"/>
        <rFont val="Arial"/>
        <family val="0"/>
      </rPr>
      <t xml:space="preserve"> are locked Formulas</t>
    </r>
  </si>
  <si>
    <t>Created by David Borden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</si>
</sst>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1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Fill="1" applyBorder="1" applyAlignment="1">
      <alignment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 applyProtection="1">
      <alignment/>
      <protection/>
    </xf>
    <xf numFmtId="2" fontId="5" fillId="0" borderId="2" xfId="0" applyNumberFormat="1" applyFont="1" applyBorder="1" applyAlignment="1">
      <alignment/>
    </xf>
    <xf numFmtId="2" fontId="5" fillId="0" borderId="1" xfId="0" applyNumberFormat="1" applyFont="1" applyBorder="1" applyAlignment="1" applyProtection="1">
      <alignment/>
      <protection/>
    </xf>
    <xf numFmtId="2" fontId="5" fillId="0" borderId="1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B8" sqref="B8"/>
    </sheetView>
  </sheetViews>
  <sheetFormatPr defaultColWidth="9.140625" defaultRowHeight="12.75"/>
  <cols>
    <col min="1" max="1" width="28.140625" style="0" customWidth="1"/>
    <col min="2" max="2" width="11.8515625" style="0" customWidth="1"/>
    <col min="4" max="4" width="22.421875" style="0" customWidth="1"/>
    <col min="5" max="5" width="13.28125" style="0" customWidth="1"/>
    <col min="7" max="7" width="23.7109375" style="0" customWidth="1"/>
    <col min="8" max="8" width="13.00390625" style="0" customWidth="1"/>
  </cols>
  <sheetData>
    <row r="1" ht="20.25">
      <c r="B1" s="38" t="s">
        <v>34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6" spans="1:8" ht="25.5">
      <c r="A6" s="8" t="s">
        <v>12</v>
      </c>
      <c r="B6" s="6">
        <v>70</v>
      </c>
      <c r="G6" s="23"/>
      <c r="H6" s="24"/>
    </row>
    <row r="7" spans="1:8" ht="12.75">
      <c r="A7" s="5" t="s">
        <v>1</v>
      </c>
      <c r="B7" s="6">
        <v>4.6</v>
      </c>
      <c r="G7" s="13"/>
      <c r="H7" s="24"/>
    </row>
    <row r="8" spans="1:8" ht="12.75">
      <c r="A8" s="5" t="s">
        <v>2</v>
      </c>
      <c r="B8" s="30">
        <f>PRODUCT(B6,B7)</f>
        <v>322</v>
      </c>
      <c r="G8" s="13"/>
      <c r="H8" s="13"/>
    </row>
    <row r="9" spans="7:8" ht="12.75">
      <c r="G9" s="13"/>
      <c r="H9" s="13"/>
    </row>
    <row r="10" spans="1:8" ht="12.75">
      <c r="A10" s="22" t="s">
        <v>23</v>
      </c>
      <c r="B10" s="5"/>
      <c r="D10" s="22" t="s">
        <v>24</v>
      </c>
      <c r="E10" s="5"/>
      <c r="G10" s="13"/>
      <c r="H10" s="13"/>
    </row>
    <row r="11" spans="1:8" ht="12.75">
      <c r="A11" s="5" t="s">
        <v>0</v>
      </c>
      <c r="B11" s="6">
        <v>0.75</v>
      </c>
      <c r="D11" s="5" t="s">
        <v>0</v>
      </c>
      <c r="E11" s="6">
        <v>0.875</v>
      </c>
      <c r="G11" s="13"/>
      <c r="H11" s="24"/>
    </row>
    <row r="12" spans="1:8" ht="21" customHeight="1">
      <c r="A12" s="5" t="s">
        <v>11</v>
      </c>
      <c r="B12" s="31">
        <f>SUM(((B11)/2)^2)*3.14</f>
        <v>0.4415625</v>
      </c>
      <c r="D12" s="5" t="s">
        <v>11</v>
      </c>
      <c r="E12" s="32">
        <f>SUM(((E11)/2)^2)*3.14</f>
        <v>0.601015625</v>
      </c>
      <c r="G12" s="13"/>
      <c r="H12" s="25"/>
    </row>
    <row r="13" spans="1:8" ht="38.25">
      <c r="A13" s="8" t="s">
        <v>3</v>
      </c>
      <c r="B13" s="31">
        <f>SUM(1/(B12))*B8</f>
        <v>729.2285916489739</v>
      </c>
      <c r="D13" s="8" t="s">
        <v>3</v>
      </c>
      <c r="E13" s="31">
        <f>SUM(1/(E12))*B8</f>
        <v>535.7597816196542</v>
      </c>
      <c r="G13" s="23"/>
      <c r="H13" s="25"/>
    </row>
    <row r="14" spans="1:8" ht="12.75">
      <c r="A14" s="8"/>
      <c r="B14" s="7"/>
      <c r="D14" s="8"/>
      <c r="E14" s="7"/>
      <c r="G14" s="23"/>
      <c r="H14" s="25"/>
    </row>
    <row r="15" spans="1:8" ht="12.75">
      <c r="A15" s="8"/>
      <c r="B15" s="7"/>
      <c r="D15" s="8"/>
      <c r="E15" s="7"/>
      <c r="G15" s="23"/>
      <c r="H15" s="25"/>
    </row>
    <row r="16" spans="1:8" ht="12.75">
      <c r="A16" s="6" t="s">
        <v>5</v>
      </c>
      <c r="B16" s="6">
        <v>2.36</v>
      </c>
      <c r="D16" s="6" t="s">
        <v>8</v>
      </c>
      <c r="E16" s="5">
        <v>1.77</v>
      </c>
      <c r="G16" s="24"/>
      <c r="H16" s="13"/>
    </row>
    <row r="17" spans="1:8" ht="12.75">
      <c r="A17" s="5" t="s">
        <v>16</v>
      </c>
      <c r="B17" s="31">
        <f>SUM(((B16)/2)^2)*3.14</f>
        <v>4.372135999999999</v>
      </c>
      <c r="D17" s="5" t="s">
        <v>31</v>
      </c>
      <c r="E17" s="31">
        <f>SUM(((E16)/2)^2)*3.14</f>
        <v>2.4593265000000004</v>
      </c>
      <c r="G17" s="13"/>
      <c r="H17" s="25"/>
    </row>
    <row r="18" spans="1:8" ht="12.75">
      <c r="A18" s="9" t="s">
        <v>14</v>
      </c>
      <c r="B18" s="10">
        <v>1</v>
      </c>
      <c r="D18" s="9" t="s">
        <v>14</v>
      </c>
      <c r="E18" s="10">
        <v>1</v>
      </c>
      <c r="G18" s="26"/>
      <c r="H18" s="27"/>
    </row>
    <row r="19" spans="1:8" ht="12.75">
      <c r="A19" s="8" t="s">
        <v>15</v>
      </c>
      <c r="B19" s="31">
        <f>SUM(B17)*(B18)</f>
        <v>4.372135999999999</v>
      </c>
      <c r="D19" s="8" t="s">
        <v>15</v>
      </c>
      <c r="E19" s="31">
        <f>SUM(E17)*(E18)</f>
        <v>2.4593265000000004</v>
      </c>
      <c r="G19" s="23"/>
      <c r="H19" s="25"/>
    </row>
    <row r="20" spans="1:8" ht="12.75">
      <c r="A20" s="5" t="s">
        <v>13</v>
      </c>
      <c r="B20" s="31">
        <f>SUM(B19)*(B13)</f>
        <v>3188.2865777777774</v>
      </c>
      <c r="D20" s="5" t="s">
        <v>13</v>
      </c>
      <c r="E20" s="31">
        <f>SUM(E19)*(E13)</f>
        <v>1317.6082285714288</v>
      </c>
      <c r="G20" s="13"/>
      <c r="H20" s="25"/>
    </row>
    <row r="21" spans="1:8" ht="12.75">
      <c r="A21" s="5"/>
      <c r="B21" s="7"/>
      <c r="D21" s="5"/>
      <c r="E21" s="7"/>
      <c r="G21" s="13"/>
      <c r="H21" s="25"/>
    </row>
    <row r="22" spans="1:8" ht="12.75">
      <c r="A22" s="8" t="s">
        <v>17</v>
      </c>
      <c r="B22" s="11">
        <v>0.45</v>
      </c>
      <c r="D22" s="8" t="s">
        <v>17</v>
      </c>
      <c r="E22" s="11">
        <v>0.45</v>
      </c>
      <c r="G22" s="23"/>
      <c r="H22" s="28"/>
    </row>
    <row r="23" spans="1:8" ht="12.75">
      <c r="A23" s="5" t="s">
        <v>18</v>
      </c>
      <c r="B23" s="31">
        <f>SUM(B20)*(B22)*2</f>
        <v>2869.45792</v>
      </c>
      <c r="D23" s="5" t="s">
        <v>18</v>
      </c>
      <c r="E23" s="31">
        <f>SUM(E20)*(E22)*2</f>
        <v>1185.847405714286</v>
      </c>
      <c r="G23" s="13"/>
      <c r="H23" s="25"/>
    </row>
    <row r="24" spans="1:8" ht="25.5">
      <c r="A24" s="9" t="s">
        <v>19</v>
      </c>
      <c r="B24" s="6">
        <v>10</v>
      </c>
      <c r="D24" s="9" t="s">
        <v>19</v>
      </c>
      <c r="E24" s="6">
        <v>9</v>
      </c>
      <c r="G24" s="26"/>
      <c r="H24" s="13"/>
    </row>
    <row r="25" spans="1:8" ht="12.75">
      <c r="A25" s="5" t="s">
        <v>20</v>
      </c>
      <c r="B25" s="31">
        <f>SUM((B23)*((B24)/2))/12</f>
        <v>1195.6074666666666</v>
      </c>
      <c r="D25" s="5" t="s">
        <v>20</v>
      </c>
      <c r="E25" s="31">
        <f>SUM((E23)*((E24)/2))/12</f>
        <v>444.69277714285727</v>
      </c>
      <c r="G25" s="13"/>
      <c r="H25" s="25"/>
    </row>
    <row r="26" spans="1:8" ht="12.75">
      <c r="A26" s="5" t="s">
        <v>6</v>
      </c>
      <c r="B26" s="6">
        <v>24.5</v>
      </c>
      <c r="D26" s="5" t="s">
        <v>10</v>
      </c>
      <c r="E26" s="6">
        <v>24.5</v>
      </c>
      <c r="G26" s="13"/>
      <c r="H26" s="24"/>
    </row>
    <row r="27" spans="1:8" ht="12.75">
      <c r="A27" s="5" t="s">
        <v>21</v>
      </c>
      <c r="B27" s="30">
        <f>SUM(B26)/2</f>
        <v>12.25</v>
      </c>
      <c r="D27" s="5" t="s">
        <v>32</v>
      </c>
      <c r="E27" s="30">
        <f>SUM(E26)/2</f>
        <v>12.25</v>
      </c>
      <c r="G27" s="13"/>
      <c r="H27" s="13"/>
    </row>
    <row r="28" spans="1:8" ht="12.75">
      <c r="A28" s="8" t="s">
        <v>22</v>
      </c>
      <c r="B28" s="32">
        <f>SUM(12/(B27)*(B25))</f>
        <v>1171.2073142857141</v>
      </c>
      <c r="D28" s="8" t="s">
        <v>22</v>
      </c>
      <c r="E28" s="31">
        <f>SUM(12/(E27)*(E25))</f>
        <v>435.6174143440234</v>
      </c>
      <c r="G28" s="23"/>
      <c r="H28" s="25"/>
    </row>
    <row r="29" spans="1:8" ht="15.75">
      <c r="A29" s="21" t="s">
        <v>26</v>
      </c>
      <c r="B29" s="33">
        <f>SUM(B28)*2</f>
        <v>2342.4146285714282</v>
      </c>
      <c r="D29" s="21" t="s">
        <v>27</v>
      </c>
      <c r="E29" s="33">
        <f>SUM(E28)*2</f>
        <v>871.2348286880468</v>
      </c>
      <c r="G29" s="23"/>
      <c r="H29" s="25"/>
    </row>
    <row r="30" spans="1:8" ht="12.75">
      <c r="A30" s="17"/>
      <c r="B30" s="15"/>
      <c r="C30" s="13"/>
      <c r="D30" s="14"/>
      <c r="E30" s="18"/>
      <c r="G30" s="23"/>
      <c r="H30" s="25"/>
    </row>
    <row r="31" spans="1:8" ht="12.75">
      <c r="A31" s="19"/>
      <c r="B31" s="12"/>
      <c r="C31" s="13"/>
      <c r="D31" s="12"/>
      <c r="E31" s="20"/>
      <c r="G31" s="13"/>
      <c r="H31" s="13"/>
    </row>
    <row r="32" spans="1:8" ht="25.5">
      <c r="A32" s="16" t="s">
        <v>33</v>
      </c>
      <c r="B32" s="11">
        <v>0.3</v>
      </c>
      <c r="C32" s="13"/>
      <c r="D32" s="13"/>
      <c r="E32" s="13"/>
      <c r="G32" s="29"/>
      <c r="H32" s="25"/>
    </row>
    <row r="33" spans="1:8" ht="25.5">
      <c r="A33" s="16" t="s">
        <v>25</v>
      </c>
      <c r="B33" s="31">
        <f>SUM(B28)*(B32)</f>
        <v>351.3621942857142</v>
      </c>
      <c r="C33" s="13"/>
      <c r="D33" s="13"/>
      <c r="E33" s="13"/>
      <c r="G33" s="29"/>
      <c r="H33" s="25"/>
    </row>
    <row r="34" spans="1:8" ht="15.75">
      <c r="A34" s="5" t="s">
        <v>27</v>
      </c>
      <c r="B34" s="34">
        <f>SUM(B33)*2</f>
        <v>702.7243885714284</v>
      </c>
      <c r="C34" s="13"/>
      <c r="D34" s="13"/>
      <c r="E34" s="13"/>
      <c r="G34" s="13"/>
      <c r="H34" s="25"/>
    </row>
    <row r="35" spans="1:8" ht="12.75">
      <c r="A35" s="5"/>
      <c r="B35" s="5"/>
      <c r="C35" s="13"/>
      <c r="D35" s="13"/>
      <c r="E35" s="13"/>
      <c r="G35" s="13"/>
      <c r="H35" s="13"/>
    </row>
    <row r="36" spans="1:8" ht="15.75">
      <c r="A36" s="5" t="s">
        <v>28</v>
      </c>
      <c r="B36" s="35">
        <f>SUM(B29)+(B34)</f>
        <v>3045.1390171428566</v>
      </c>
      <c r="C36" s="13"/>
      <c r="D36" s="13"/>
      <c r="E36" s="13"/>
      <c r="G36" s="13"/>
      <c r="H36" s="25"/>
    </row>
    <row r="37" spans="1:8" ht="12.75">
      <c r="A37" s="5"/>
      <c r="B37" s="5"/>
      <c r="C37" s="13"/>
      <c r="D37" s="13"/>
      <c r="E37" s="13"/>
      <c r="G37" s="13"/>
      <c r="H37" s="13"/>
    </row>
    <row r="38" spans="1:8" ht="12.75">
      <c r="A38" s="5" t="s">
        <v>29</v>
      </c>
      <c r="B38" s="6">
        <v>2450</v>
      </c>
      <c r="G38" s="13"/>
      <c r="H38" s="24"/>
    </row>
    <row r="39" spans="7:8" ht="13.5" thickBot="1">
      <c r="G39" s="13"/>
      <c r="H39" s="13"/>
    </row>
    <row r="40" spans="1:8" ht="33" thickBot="1" thickTop="1">
      <c r="A40" s="37" t="s">
        <v>30</v>
      </c>
      <c r="B40" s="36">
        <f>SUM(B36)/(B38)</f>
        <v>1.2429138845481047</v>
      </c>
      <c r="G40" s="13"/>
      <c r="H40" s="25"/>
    </row>
    <row r="41" spans="7:8" ht="13.5" thickTop="1">
      <c r="G41" s="13"/>
      <c r="H41" s="13"/>
    </row>
    <row r="42" spans="7:8" ht="12.75">
      <c r="G42" s="13"/>
      <c r="H42" s="13"/>
    </row>
    <row r="43" spans="7:8" ht="12.75">
      <c r="G43" s="13"/>
      <c r="H43" s="13"/>
    </row>
    <row r="44" spans="7:8" ht="12.75">
      <c r="G44" s="13"/>
      <c r="H44" s="13"/>
    </row>
    <row r="45" spans="7:8" ht="12.75">
      <c r="G45" s="13"/>
      <c r="H45" s="13"/>
    </row>
  </sheetData>
  <sheetProtection sheet="1" objects="1" scenarios="1"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8"/>
  <sheetViews>
    <sheetView workbookViewId="0" topLeftCell="A1">
      <selection activeCell="B6" sqref="B6"/>
    </sheetView>
  </sheetViews>
  <sheetFormatPr defaultColWidth="9.140625" defaultRowHeight="12.75"/>
  <cols>
    <col min="1" max="1" width="22.140625" style="0" customWidth="1"/>
    <col min="2" max="2" width="11.8515625" style="0" customWidth="1"/>
  </cols>
  <sheetData>
    <row r="4" spans="1:2" ht="25.5">
      <c r="A4" s="1" t="s">
        <v>12</v>
      </c>
      <c r="B4" s="4">
        <v>125</v>
      </c>
    </row>
    <row r="5" spans="1:2" ht="12.75">
      <c r="A5" t="s">
        <v>1</v>
      </c>
      <c r="B5" s="4">
        <v>3</v>
      </c>
    </row>
    <row r="6" spans="1:2" ht="12.75">
      <c r="A6" t="s">
        <v>2</v>
      </c>
      <c r="B6">
        <f>PRODUCT(B4,B5)</f>
        <v>375</v>
      </c>
    </row>
    <row r="7" spans="1:2" ht="12.75">
      <c r="A7" t="s">
        <v>0</v>
      </c>
      <c r="B7">
        <v>0.9</v>
      </c>
    </row>
    <row r="8" spans="1:2" ht="21" customHeight="1">
      <c r="A8" t="s">
        <v>11</v>
      </c>
      <c r="B8" s="2">
        <f>SUM(((B7)/2)^2)*3.14</f>
        <v>0.63585</v>
      </c>
    </row>
    <row r="9" spans="1:2" ht="38.25">
      <c r="A9" s="1" t="s">
        <v>3</v>
      </c>
      <c r="B9" s="2">
        <f>SUM(1/(B8))*B6</f>
        <v>589.7617362585515</v>
      </c>
    </row>
    <row r="10" spans="1:2" ht="12.75">
      <c r="A10" s="1"/>
      <c r="B10" s="2"/>
    </row>
    <row r="11" spans="1:2" ht="12.75">
      <c r="A11" s="1"/>
      <c r="B11" s="2"/>
    </row>
    <row r="12" spans="1:2" ht="12.75">
      <c r="A12" t="s">
        <v>5</v>
      </c>
      <c r="B12">
        <v>1.5</v>
      </c>
    </row>
    <row r="13" spans="1:2" ht="12.75">
      <c r="A13" t="s">
        <v>16</v>
      </c>
      <c r="B13" s="2">
        <f>SUM(((B12)/2)^2)*3.14</f>
        <v>1.76625</v>
      </c>
    </row>
    <row r="14" spans="1:2" ht="12.75">
      <c r="A14" s="1" t="s">
        <v>14</v>
      </c>
      <c r="B14" s="3">
        <v>1</v>
      </c>
    </row>
    <row r="15" spans="1:2" ht="12.75">
      <c r="A15" s="1" t="s">
        <v>15</v>
      </c>
      <c r="B15" s="2">
        <f>SUM(B13)*(B14)</f>
        <v>1.76625</v>
      </c>
    </row>
    <row r="16" spans="1:2" ht="12.75">
      <c r="A16" t="s">
        <v>13</v>
      </c>
      <c r="B16" s="2">
        <f>SUM(B15)*(B9)</f>
        <v>1041.6666666666667</v>
      </c>
    </row>
    <row r="17" ht="12.75">
      <c r="B17" s="2"/>
    </row>
    <row r="18" ht="12.75">
      <c r="A18" t="s">
        <v>4</v>
      </c>
    </row>
    <row r="20" ht="12.75">
      <c r="A20" t="s">
        <v>6</v>
      </c>
    </row>
    <row r="22" ht="25.5">
      <c r="A22" s="1" t="s">
        <v>7</v>
      </c>
    </row>
    <row r="24" ht="12.75">
      <c r="A24" t="s">
        <v>8</v>
      </c>
    </row>
    <row r="26" ht="12.75">
      <c r="A26" t="s">
        <v>9</v>
      </c>
    </row>
    <row r="28" ht="12.75">
      <c r="A28" t="s">
        <v>10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Borden</dc:creator>
  <cp:keywords/>
  <dc:description/>
  <cp:lastModifiedBy>Client4</cp:lastModifiedBy>
  <dcterms:created xsi:type="dcterms:W3CDTF">2002-02-18T01:40:07Z</dcterms:created>
  <dcterms:modified xsi:type="dcterms:W3CDTF">2002-09-02T23:53:59Z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55945498</vt:i4>
  </property>
  <property fmtid="{D5CDD505-2E9C-101B-9397-08002B2CF9AE}" pid="4" name="_EmailSubje">
    <vt:lpwstr>brake formula</vt:lpwstr>
  </property>
  <property fmtid="{D5CDD505-2E9C-101B-9397-08002B2CF9AE}" pid="5" name="_AuthorEma">
    <vt:lpwstr>david.j.borden@direcway.com</vt:lpwstr>
  </property>
  <property fmtid="{D5CDD505-2E9C-101B-9397-08002B2CF9AE}" pid="6" name="_AuthorEmailDisplayNa">
    <vt:lpwstr>David Borden</vt:lpwstr>
  </property>
</Properties>
</file>